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9489FB26-0356-1447-9C03-DC9F228D3D06}" xr6:coauthVersionLast="47" xr6:coauthVersionMax="47" xr10:uidLastSave="{00000000-0000-0000-0000-000000000000}"/>
  <bookViews>
    <workbookView xWindow="0" yWindow="500" windowWidth="51200" windowHeight="27460"/>
  </bookViews>
  <sheets>
    <sheet name="ML 32" sheetId="1" r:id="rId1"/>
  </sheets>
  <definedNames>
    <definedName name="_xlnm.Print_Area" localSheetId="0">'ML 32'!$A$1:$J$43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G6" i="1" s="1"/>
  <c r="D5" i="1"/>
  <c r="E5" i="1"/>
  <c r="E6" i="1" s="1"/>
  <c r="F5" i="1"/>
  <c r="G5" i="1"/>
  <c r="D6" i="1"/>
  <c r="F6" i="1"/>
  <c r="C9" i="1"/>
  <c r="C10" i="1"/>
  <c r="C11" i="1"/>
  <c r="C12" i="1"/>
  <c r="C13" i="1"/>
  <c r="C14" i="1"/>
  <c r="C15" i="1"/>
  <c r="C16" i="1"/>
  <c r="C17" i="1"/>
  <c r="C18" i="1"/>
  <c r="C19" i="1"/>
  <c r="F19" i="1"/>
</calcChain>
</file>

<file path=xl/sharedStrings.xml><?xml version="1.0" encoding="utf-8"?>
<sst xmlns="http://schemas.openxmlformats.org/spreadsheetml/2006/main" count="38" uniqueCount="27">
  <si>
    <t>Core</t>
  </si>
  <si>
    <t>CD53-32 1BX</t>
  </si>
  <si>
    <t>mean</t>
  </si>
  <si>
    <t>s</t>
  </si>
  <si>
    <t>Loc</t>
  </si>
  <si>
    <t>Atlantic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</si>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</sst>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5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2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" fontId="0" fillId="0" borderId="3" xfId="0" applyNumberFormat="1" applyFill="1" applyBorder="1" applyAlignment="1">
      <alignment horizontal="right"/>
    </xf>
    <xf numFmtId="1" fontId="0" fillId="0" borderId="11" xfId="0" applyNumberFormat="1" applyBorder="1" applyAlignment="1">
      <alignment horizontal="right"/>
    </xf>
    <xf numFmtId="0" fontId="0" fillId="0" borderId="11" xfId="0" applyBorder="1"/>
    <xf numFmtId="1" fontId="0" fillId="0" borderId="12" xfId="0" applyNumberFormat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3" xfId="0" applyBorder="1" applyAlignment="1">
      <alignment horizontal="right"/>
    </xf>
    <xf numFmtId="2" fontId="0" fillId="0" borderId="12" xfId="0" applyNumberFormat="1" applyBorder="1" applyAlignment="1">
      <alignment horizontal="right"/>
    </xf>
    <xf numFmtId="0" fontId="0" fillId="0" borderId="0" xfId="0" applyBorder="1"/>
    <xf numFmtId="1" fontId="0" fillId="0" borderId="9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9F840236-893F-804A-B0BE-A89EDF5273F7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(1995): A comparison of sediment accumulation chronologies by the ratiocarbon and 230Thexcess methods.- EPLS in press.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D3" sqref="D3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40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(D9/(E9)^2+D10/(E10)^2+D11/(E11)^2)/(1/(E9)^2+1/(E10)^2+1/(E11)^2)</f>
        <v>3637.6484018264837</v>
      </c>
      <c r="E2" s="1">
        <f>1/(1/(E9)^2+1/(E10)^2)^0.5</f>
        <v>79.262398910460021</v>
      </c>
      <c r="F2" s="1">
        <f>(F9/(E9)^2+F10/(E10)^2)/(1/(E9)^2+1/(E10)^2)</f>
        <v>3288.847583643123</v>
      </c>
      <c r="G2" s="1">
        <f>1/(1/(E9)^2+1/(E10)^2)^0.5</f>
        <v>79.262398910460021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INDEX(LINEST(D12:D19,C12:C19,TRUE,FALSE),2)</f>
        <v>1249.2713386571086</v>
      </c>
      <c r="E3" s="2">
        <f>INDEX(LINEST(D12:D19,C12:C19,TRUE,TRUE),2,2)</f>
        <v>334.30974752440363</v>
      </c>
      <c r="F3" s="2">
        <f>INDEX(LINEST(F12:F19,C12:C19,TRUE,FALSE),2)</f>
        <v>510.06866184043247</v>
      </c>
      <c r="G3" s="2">
        <f>INDEX(LINEST(F12:F19,C12:C19,TRUE,TRUE),2,2)</f>
        <v>481.95874240508249</v>
      </c>
      <c r="J3"/>
      <c r="K3"/>
    </row>
    <row r="4" spans="1:11" x14ac:dyDescent="0.2">
      <c r="A4" s="21" t="s">
        <v>10</v>
      </c>
      <c r="B4" s="39">
        <v>4550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22.51</v>
      </c>
      <c r="C5" s="10" t="s">
        <v>12</v>
      </c>
      <c r="D5" s="6">
        <f>1/((INDEX(LINEST(D12:D19,C12:C19,TRUE,FALSE),1))/1000)</f>
        <v>2.1670258279878425</v>
      </c>
      <c r="E5" s="6">
        <f>(((INDEX(LINEST(D12:D19,C12:C19,TRUE,TRUE),2,1)/(-INDEX(LINEST(D12:D19,C12:C19,TRUE,TRUE),1,1))^2)^2)^0.5)*1000</f>
        <v>6.1389786440867469E-2</v>
      </c>
      <c r="F5" s="6">
        <f>1/((INDEX(LINEST(F12:F19,C12:C19,TRUE,FALSE),1))/1000)</f>
        <v>1.7705340011945387</v>
      </c>
      <c r="G5" s="6">
        <f>(((INDEX(LINEST(F12:F19,C12:C19,TRUE,TRUE),2,1)/(-INDEX(LINEST(F12:F19,C12:C19,TRUE,TRUE),1,1))^2)^2)^0.5)*1000</f>
        <v>5.9079568278858054E-2</v>
      </c>
      <c r="J5"/>
      <c r="K5"/>
    </row>
    <row r="6" spans="1:11" x14ac:dyDescent="0.2">
      <c r="A6" s="22" t="s">
        <v>13</v>
      </c>
      <c r="B6" s="41">
        <v>-22</v>
      </c>
      <c r="C6" s="12" t="s">
        <v>14</v>
      </c>
      <c r="D6" s="5">
        <f>D5*(D2-D3)/1000</f>
        <v>5.1756747828617859</v>
      </c>
      <c r="E6" s="5">
        <f>(D5*E2+D5*E3+(D2-D3)*E5)/1000</f>
        <v>1.0428434809089537</v>
      </c>
      <c r="F6" s="5">
        <f>F5*(F2-F3)/1000</f>
        <v>4.9199225628543637</v>
      </c>
      <c r="G6" s="5">
        <f>(F5*G2+F5*G3+(F2-F3)*G5)/1000</f>
        <v>1.1578301719308668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28">
        <v>0</v>
      </c>
      <c r="B9" s="29">
        <v>0.5</v>
      </c>
      <c r="C9" s="30">
        <f t="shared" ref="C9:C19" si="0">AVERAGE(A9,B9)</f>
        <v>0.25</v>
      </c>
      <c r="D9" s="31">
        <v>3410</v>
      </c>
      <c r="E9" s="31">
        <v>130</v>
      </c>
      <c r="F9" s="25">
        <v>3270</v>
      </c>
      <c r="G9" s="25">
        <v>3097</v>
      </c>
      <c r="H9" s="25">
        <v>3403</v>
      </c>
      <c r="I9" s="25">
        <v>2914</v>
      </c>
      <c r="J9" s="25">
        <v>3565</v>
      </c>
      <c r="K9"/>
    </row>
    <row r="10" spans="1:11" x14ac:dyDescent="0.2">
      <c r="A10" s="28">
        <v>2.5</v>
      </c>
      <c r="B10" s="29">
        <v>3</v>
      </c>
      <c r="C10" s="30">
        <f t="shared" si="0"/>
        <v>2.75</v>
      </c>
      <c r="D10" s="31">
        <v>3420</v>
      </c>
      <c r="E10" s="31">
        <v>100</v>
      </c>
      <c r="F10" s="7">
        <v>3300</v>
      </c>
      <c r="G10" s="7">
        <v>3157</v>
      </c>
      <c r="H10" s="7">
        <v>3380</v>
      </c>
      <c r="I10" s="7">
        <v>3002</v>
      </c>
      <c r="J10" s="7">
        <v>3486</v>
      </c>
      <c r="K10"/>
    </row>
    <row r="11" spans="1:11" x14ac:dyDescent="0.2">
      <c r="A11" s="28">
        <v>5</v>
      </c>
      <c r="B11" s="29">
        <v>5.5</v>
      </c>
      <c r="C11" s="30">
        <f t="shared" si="0"/>
        <v>5.25</v>
      </c>
      <c r="D11" s="31">
        <v>3990</v>
      </c>
      <c r="E11" s="31">
        <v>100</v>
      </c>
      <c r="F11" s="7">
        <v>3970</v>
      </c>
      <c r="G11" s="7">
        <v>3838</v>
      </c>
      <c r="H11" s="7">
        <v>4115</v>
      </c>
      <c r="I11" s="7">
        <v>3697</v>
      </c>
      <c r="J11" s="7">
        <v>4262</v>
      </c>
      <c r="K11"/>
    </row>
    <row r="12" spans="1:11" x14ac:dyDescent="0.2">
      <c r="A12" s="28">
        <v>7.5</v>
      </c>
      <c r="B12" s="29">
        <v>8</v>
      </c>
      <c r="C12" s="30">
        <f t="shared" si="0"/>
        <v>7.75</v>
      </c>
      <c r="D12" s="31">
        <v>4640</v>
      </c>
      <c r="E12" s="31">
        <v>120</v>
      </c>
      <c r="F12" s="7">
        <v>4840</v>
      </c>
      <c r="G12" s="7">
        <v>4715</v>
      </c>
      <c r="H12" s="7">
        <v>4981</v>
      </c>
      <c r="I12" s="7">
        <v>4522</v>
      </c>
      <c r="J12" s="7">
        <v>5224</v>
      </c>
      <c r="K12"/>
    </row>
    <row r="13" spans="1:11" x14ac:dyDescent="0.2">
      <c r="A13" s="28">
        <v>10</v>
      </c>
      <c r="B13" s="29">
        <v>11</v>
      </c>
      <c r="C13" s="30">
        <f t="shared" si="0"/>
        <v>10.5</v>
      </c>
      <c r="D13" s="31">
        <v>6450</v>
      </c>
      <c r="E13" s="31">
        <v>60</v>
      </c>
      <c r="F13" s="7">
        <v>6900</v>
      </c>
      <c r="G13" s="7">
        <v>6849</v>
      </c>
      <c r="H13" s="7">
        <v>6988</v>
      </c>
      <c r="I13" s="7">
        <v>6769</v>
      </c>
      <c r="J13" s="7">
        <v>7057</v>
      </c>
      <c r="K13"/>
    </row>
    <row r="14" spans="1:11" x14ac:dyDescent="0.2">
      <c r="A14" s="28">
        <v>15</v>
      </c>
      <c r="B14" s="29">
        <v>16</v>
      </c>
      <c r="C14" s="30">
        <f t="shared" si="0"/>
        <v>15.5</v>
      </c>
      <c r="D14" s="31">
        <v>7850</v>
      </c>
      <c r="E14" s="31">
        <v>60</v>
      </c>
      <c r="F14" s="7">
        <v>8290</v>
      </c>
      <c r="G14" s="7">
        <v>8179</v>
      </c>
      <c r="H14" s="7">
        <v>8331</v>
      </c>
      <c r="I14" s="7">
        <v>8123</v>
      </c>
      <c r="J14" s="7">
        <v>8378</v>
      </c>
      <c r="K14"/>
    </row>
    <row r="15" spans="1:11" x14ac:dyDescent="0.2">
      <c r="A15" s="28">
        <v>20</v>
      </c>
      <c r="B15" s="29">
        <v>21</v>
      </c>
      <c r="C15" s="30">
        <f t="shared" si="0"/>
        <v>20.5</v>
      </c>
      <c r="D15" s="31">
        <v>11250</v>
      </c>
      <c r="E15" s="31">
        <v>110</v>
      </c>
      <c r="F15" s="7">
        <v>12780</v>
      </c>
      <c r="G15" s="7">
        <v>12657</v>
      </c>
      <c r="H15" s="7">
        <v>12892</v>
      </c>
      <c r="I15" s="7">
        <v>12529</v>
      </c>
      <c r="J15" s="7">
        <v>13005</v>
      </c>
      <c r="K15"/>
    </row>
    <row r="16" spans="1:11" x14ac:dyDescent="0.2">
      <c r="A16" s="28">
        <v>25</v>
      </c>
      <c r="B16" s="29">
        <v>26</v>
      </c>
      <c r="C16" s="30">
        <f t="shared" si="0"/>
        <v>25.5</v>
      </c>
      <c r="D16" s="31">
        <v>13180</v>
      </c>
      <c r="E16" s="31">
        <v>120</v>
      </c>
      <c r="F16" s="7">
        <v>15080</v>
      </c>
      <c r="G16" s="7">
        <v>14830</v>
      </c>
      <c r="H16" s="7">
        <v>15318</v>
      </c>
      <c r="I16" s="7">
        <v>14588</v>
      </c>
      <c r="J16" s="7">
        <v>15533</v>
      </c>
      <c r="K16"/>
    </row>
    <row r="17" spans="1:11" x14ac:dyDescent="0.2">
      <c r="A17" s="28">
        <v>30</v>
      </c>
      <c r="B17" s="29">
        <v>31</v>
      </c>
      <c r="C17" s="30">
        <f t="shared" si="0"/>
        <v>30.5</v>
      </c>
      <c r="D17" s="31">
        <v>14990</v>
      </c>
      <c r="E17" s="31">
        <v>240</v>
      </c>
      <c r="F17" s="7">
        <v>17470</v>
      </c>
      <c r="G17" s="7">
        <v>17188</v>
      </c>
      <c r="H17" s="7">
        <v>17748</v>
      </c>
      <c r="I17" s="7">
        <v>16898</v>
      </c>
      <c r="J17" s="7">
        <v>18019</v>
      </c>
      <c r="K17"/>
    </row>
    <row r="18" spans="1:11" x14ac:dyDescent="0.2">
      <c r="A18" s="28">
        <v>35</v>
      </c>
      <c r="B18" s="29">
        <v>36</v>
      </c>
      <c r="C18" s="30">
        <f t="shared" si="0"/>
        <v>35.5</v>
      </c>
      <c r="D18" s="31">
        <v>17450</v>
      </c>
      <c r="E18" s="31">
        <v>210</v>
      </c>
      <c r="F18" s="43">
        <v>20180</v>
      </c>
      <c r="G18" s="44">
        <v>19831</v>
      </c>
      <c r="H18" s="7">
        <v>20547</v>
      </c>
      <c r="I18" s="42">
        <v>19517</v>
      </c>
      <c r="J18" s="7">
        <v>20896</v>
      </c>
      <c r="K18"/>
    </row>
    <row r="19" spans="1:11" x14ac:dyDescent="0.2">
      <c r="A19" s="32">
        <v>39</v>
      </c>
      <c r="B19" s="33">
        <v>40</v>
      </c>
      <c r="C19" s="34">
        <f t="shared" si="0"/>
        <v>39.5</v>
      </c>
      <c r="D19" s="35">
        <v>19670</v>
      </c>
      <c r="E19" s="35">
        <v>220</v>
      </c>
      <c r="F19" s="38">
        <f>D19+3500</f>
        <v>23170</v>
      </c>
      <c r="G19" s="36"/>
      <c r="H19" s="8"/>
      <c r="I19" s="37"/>
      <c r="J19" s="8"/>
      <c r="K19"/>
    </row>
    <row r="20" spans="1:11" x14ac:dyDescent="0.2">
      <c r="C20" s="4"/>
      <c r="D20" s="4"/>
      <c r="J20"/>
      <c r="K20"/>
    </row>
    <row r="21" spans="1:11" x14ac:dyDescent="0.2">
      <c r="A21" t="s">
        <v>26</v>
      </c>
      <c r="D21" s="4"/>
      <c r="J21"/>
      <c r="K21"/>
    </row>
    <row r="22" spans="1:11" x14ac:dyDescent="0.2">
      <c r="C22" s="4"/>
      <c r="D22" s="4"/>
      <c r="J22"/>
      <c r="K22"/>
    </row>
    <row r="23" spans="1:11" x14ac:dyDescent="0.2">
      <c r="C23" s="4"/>
      <c r="D23" s="4"/>
      <c r="J23"/>
      <c r="K23"/>
    </row>
    <row r="24" spans="1:11" x14ac:dyDescent="0.2">
      <c r="C24" s="4"/>
      <c r="D24" s="4"/>
      <c r="J24"/>
      <c r="K24"/>
    </row>
    <row r="25" spans="1:11" x14ac:dyDescent="0.2">
      <c r="C25" s="4"/>
      <c r="D25" s="4"/>
      <c r="J25"/>
      <c r="K25"/>
    </row>
    <row r="26" spans="1:11" x14ac:dyDescent="0.2">
      <c r="C26" s="4"/>
      <c r="D26" s="4"/>
      <c r="J26"/>
      <c r="K26"/>
    </row>
    <row r="27" spans="1:11" x14ac:dyDescent="0.2">
      <c r="C27" s="4"/>
      <c r="D27" s="4"/>
      <c r="J27"/>
      <c r="K27"/>
    </row>
    <row r="28" spans="1:11" x14ac:dyDescent="0.2">
      <c r="C28" s="4"/>
      <c r="D28" s="4"/>
      <c r="J28"/>
      <c r="K28"/>
    </row>
    <row r="29" spans="1:11" x14ac:dyDescent="0.2">
      <c r="C29" s="4"/>
      <c r="D29" s="4"/>
      <c r="J29"/>
      <c r="K29"/>
    </row>
    <row r="30" spans="1:11" x14ac:dyDescent="0.2">
      <c r="C30" s="4"/>
      <c r="D30" s="4"/>
      <c r="J30"/>
      <c r="K30"/>
    </row>
    <row r="31" spans="1:11" x14ac:dyDescent="0.2">
      <c r="C31" s="4"/>
      <c r="D31" s="4"/>
      <c r="J31"/>
      <c r="K31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32</vt:lpstr>
      <vt:lpstr>'ML 32'!Druckbereich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2022-01-27T14:11:27Z</dcterms:created>
  <dcterms:modified xsi:type="dcterms:W3CDTF">2022-01-27T14:11:27Z</dcterms:modified>
</cp:coreProperties>
</file>